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drawings/drawing1.xml" ContentType="application/vnd.openxmlformats-officedocument.drawing+xml"/>
  <Override PartName="/xl/drawings/drawing2.xml" ContentType="application/vnd.openxmlformats-officedocument.drawing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docProps/core.xml" ContentType="application/vnd.openxmlformats-package.core-properties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metadata" ContentType="application/binary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custom-properties" Target="docProps/custom.xml"/><Relationship Id="rId2" Type="http://schemas.openxmlformats.org/officeDocument/2006/relationships/officeDocument" Target="xl/workbook.xml"/><Relationship Id="rId1" Type="http://schemas.openxmlformats.org/package/2006/relationships/metadata/core-properties" Target="docProps/core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Hoja1" sheetId="1" r:id="rId4"/>
    <sheet state="visible" name="Hoja1 (2)" sheetId="2" r:id="rId5"/>
  </sheets>
  <definedNames/>
  <calcPr/>
  <extLst>
    <ext uri="GoogleSheetsCustomDataVersion2">
      <go:sheetsCustomData xmlns:go="http://customooxmlschemas.google.com/" r:id="rId6" roundtripDataChecksum="6cI6EB2vX3JFgtGFmSRDrAzCdjhJJ5Z2f/lpuwPn408="/>
    </ext>
  </extLst>
</workbook>
</file>

<file path=xl/sharedStrings.xml><?xml version="1.0" encoding="utf-8"?>
<sst xmlns="http://schemas.openxmlformats.org/spreadsheetml/2006/main" count="76" uniqueCount="36">
  <si>
    <t>Produccion FV especifica</t>
  </si>
  <si>
    <t>kWh/kWp</t>
  </si>
  <si>
    <t>Potencia pico</t>
  </si>
  <si>
    <t>MWp</t>
  </si>
  <si>
    <t>Energía producida</t>
  </si>
  <si>
    <t>kWh</t>
  </si>
  <si>
    <t>Consumo desalinizadora</t>
  </si>
  <si>
    <t>kWh/m3</t>
  </si>
  <si>
    <t>Agua producida</t>
  </si>
  <si>
    <t xml:space="preserve">L/día </t>
  </si>
  <si>
    <t>Agua producida al año</t>
  </si>
  <si>
    <t>L</t>
  </si>
  <si>
    <t>Consumo total desalinizadora</t>
  </si>
  <si>
    <t>m3</t>
  </si>
  <si>
    <t xml:space="preserve">Se necesitan 10 L de agua por 1 Kg de H2 </t>
  </si>
  <si>
    <t>1 m3 agua=1000 Nm3 H2</t>
  </si>
  <si>
    <t>Consumo electrolizador</t>
  </si>
  <si>
    <t>kWh/Nm3</t>
  </si>
  <si>
    <t>kWh/kg</t>
  </si>
  <si>
    <t>Producción electrolizador</t>
  </si>
  <si>
    <t>Nm3/h</t>
  </si>
  <si>
    <t>kg/día</t>
  </si>
  <si>
    <t>kg/año</t>
  </si>
  <si>
    <t>Consumo diario electrolizador</t>
  </si>
  <si>
    <t>kWh/día</t>
  </si>
  <si>
    <t>Consumo anual</t>
  </si>
  <si>
    <t>Concepto</t>
  </si>
  <si>
    <t>Cantidad</t>
  </si>
  <si>
    <t>Unidad</t>
  </si>
  <si>
    <t>Hidrógeno total producido anualmente</t>
  </si>
  <si>
    <t>Toneladas</t>
  </si>
  <si>
    <t>Agua desalinizada producida anualmente</t>
  </si>
  <si>
    <t>Litros</t>
  </si>
  <si>
    <t>Consumo energético total anual</t>
  </si>
  <si>
    <t>Potencia de los electrolizadores</t>
  </si>
  <si>
    <t>MW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</si>
</sst>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2">
    <numFmt numFmtId="164" formatCode="_-* #,##0.00\ &quot;€&quot;_-;\-* #,##0.00\ &quot;€&quot;_-;_-* &quot;-&quot;??\ &quot;€&quot;_-;_-@"/>
    <numFmt numFmtId="165" formatCode="_-* #,##0.00\ [$€-C0A]_-;\-* #,##0.00\ [$€-C0A]_-;_-* &quot;-&quot;??\ [$€-C0A]_-;_-@"/>
  </numFmts>
  <fonts count="4">
    <font>
      <sz val="11.0"/>
      <color theme="1"/>
      <name val="Calibri"/>
      <scheme val="minor"/>
    </font>
    <font>
      <color theme="1"/>
      <name val="Calibri"/>
      <scheme val="minor"/>
    </font>
    <font>
      <sz val="11.0"/>
      <color theme="1"/>
      <name val="Calibri"/>
    </font>
    <font>
      <b/>
      <sz val="11.0"/>
      <color theme="1"/>
      <name val="Calibri"/>
    </font>
  </fonts>
  <fills count="2">
    <fill>
      <patternFill patternType="none"/>
    </fill>
    <fill>
      <patternFill patternType="lightGray"/>
    </fill>
  </fills>
  <borders count="2">
    <border/>
    <border>
      <bottom style="thin">
        <color rgb="FF000000"/>
      </bottom>
    </border>
  </borders>
  <cellStyleXfs count="1">
    <xf borderId="0" fillId="0" fontId="0" numFmtId="0" applyAlignment="1" applyFont="1"/>
  </cellStyleXfs>
  <cellXfs count="12">
    <xf borderId="0" fillId="0" fontId="0" numFmtId="0" xfId="0" applyAlignment="1" applyFont="1">
      <alignment readingOrder="0" shrinkToFit="0" vertical="bottom" wrapText="0"/>
    </xf>
    <xf borderId="0" fillId="0" fontId="1" numFmtId="0" xfId="0" applyFont="1"/>
    <xf borderId="0" fillId="0" fontId="1" numFmtId="0" xfId="0" applyAlignment="1" applyFont="1">
      <alignment readingOrder="0"/>
    </xf>
    <xf borderId="0" fillId="0" fontId="2" numFmtId="164" xfId="0" applyFont="1" applyNumberFormat="1"/>
    <xf borderId="0" fillId="0" fontId="1" numFmtId="11" xfId="0" applyFont="1" applyNumberFormat="1"/>
    <xf borderId="0" fillId="0" fontId="2" numFmtId="165" xfId="0" applyFont="1" applyNumberFormat="1"/>
    <xf borderId="0" fillId="0" fontId="2" numFmtId="0" xfId="0" applyAlignment="1" applyFont="1">
      <alignment shrinkToFit="0" wrapText="1"/>
    </xf>
    <xf borderId="1" fillId="0" fontId="3" numFmtId="0" xfId="0" applyAlignment="1" applyBorder="1" applyFont="1">
      <alignment horizontal="center"/>
    </xf>
    <xf borderId="0" fillId="0" fontId="2" numFmtId="0" xfId="0" applyAlignment="1" applyFont="1">
      <alignment horizontal="center"/>
    </xf>
    <xf borderId="0" fillId="0" fontId="2" numFmtId="0" xfId="0" applyAlignment="1" applyFont="1">
      <alignment horizontal="left" shrinkToFit="0" vertical="center" wrapText="1"/>
    </xf>
    <xf borderId="0" fillId="0" fontId="2" numFmtId="0" xfId="0" applyAlignment="1" applyFont="1">
      <alignment horizontal="center" vertical="center"/>
    </xf>
    <xf borderId="0" fillId="0" fontId="2" numFmtId="11" xfId="0" applyAlignment="1" applyFont="1" applyNumberFormat="1">
      <alignment horizontal="center" vertical="center"/>
    </xf>
  </cellXfs>
  <cellStyles count="1">
    <cellStyle xfId="0" name="Normal" builtinId="0"/>
  </cellStyles>
  <dxfs count="0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sharedStrings" Target="sharedStrings.xml"/><Relationship Id="rId7" Type="http://schemas.openxmlformats.org/officeDocument/2006/relationships/customXml" Target="../customXml/item1.xml"/><Relationship Id="rId2" Type="http://schemas.openxmlformats.org/officeDocument/2006/relationships/styles" Target="styles.xml"/><Relationship Id="rId1" Type="http://schemas.openxmlformats.org/officeDocument/2006/relationships/theme" Target="theme/theme1.xml"/><Relationship Id="rId6" Type="http://customschemas.google.com/relationships/workbookmetadata" Target="metadata"/><Relationship Id="rId5" Type="http://schemas.openxmlformats.org/officeDocument/2006/relationships/worksheet" Target="worksheets/sheet2.xml"/><Relationship Id="rId4" Type="http://schemas.openxmlformats.org/officeDocument/2006/relationships/worksheet" Target="worksheets/sheet1.xml"/><Relationship Id="rId9" Type="http://schemas.openxmlformats.org/officeDocument/2006/relationships/customXml" Target="../customXml/item3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28.0"/>
    <col customWidth="1" min="2" max="4" width="10.71"/>
    <col customWidth="1" min="5" max="5" width="15.57"/>
    <col customWidth="1" min="6" max="6" width="10.71"/>
    <col customWidth="1" min="7" max="7" width="15.57"/>
    <col customWidth="1" min="8" max="26" width="10.71"/>
  </cols>
  <sheetData>
    <row r="2">
      <c r="A2" s="1" t="s">
        <v>0</v>
      </c>
      <c r="B2" s="1">
        <v>1916.7</v>
      </c>
      <c r="C2" s="1" t="s">
        <v>1</v>
      </c>
    </row>
    <row r="3">
      <c r="A3" s="1" t="s">
        <v>2</v>
      </c>
      <c r="B3" s="1">
        <v>54.6</v>
      </c>
      <c r="C3" s="1" t="s">
        <v>3</v>
      </c>
    </row>
    <row r="4">
      <c r="A4" s="1" t="s">
        <v>4</v>
      </c>
      <c r="B4" s="2">
        <v>1.20165627E8</v>
      </c>
      <c r="C4" s="1" t="s">
        <v>5</v>
      </c>
    </row>
    <row r="6">
      <c r="A6" s="1" t="s">
        <v>6</v>
      </c>
      <c r="B6" s="1">
        <v>3.6</v>
      </c>
      <c r="C6" s="1" t="s">
        <v>7</v>
      </c>
    </row>
    <row r="7">
      <c r="A7" s="1" t="s">
        <v>8</v>
      </c>
      <c r="B7" s="1">
        <f>+B18*10</f>
        <v>21600</v>
      </c>
      <c r="C7" s="1" t="s">
        <v>9</v>
      </c>
    </row>
    <row r="8">
      <c r="A8" s="1" t="s">
        <v>10</v>
      </c>
      <c r="B8" s="1">
        <f>+(B7/24)*8000</f>
        <v>7200000</v>
      </c>
      <c r="C8" s="1" t="s">
        <v>11</v>
      </c>
      <c r="E8" s="3">
        <f>+(B31/1000)*0.5</f>
        <v>7200</v>
      </c>
    </row>
    <row r="9">
      <c r="A9" s="1" t="s">
        <v>12</v>
      </c>
      <c r="B9" s="1">
        <f>+B6*(B8/1000)</f>
        <v>25920</v>
      </c>
      <c r="E9" s="4">
        <f>+B31/1000</f>
        <v>14400</v>
      </c>
      <c r="F9" s="1" t="s">
        <v>13</v>
      </c>
      <c r="G9" s="5">
        <f>+E9*350</f>
        <v>5040000</v>
      </c>
    </row>
    <row r="11">
      <c r="A11" s="6" t="s">
        <v>14</v>
      </c>
    </row>
    <row r="12">
      <c r="A12" s="1" t="s">
        <v>15</v>
      </c>
      <c r="E12" s="3">
        <f>+B30*1000*5</f>
        <v>7200000</v>
      </c>
    </row>
    <row r="13">
      <c r="E13" s="3">
        <f>+B33*1000*2*2500</f>
        <v>55000000</v>
      </c>
    </row>
    <row r="14">
      <c r="A14" s="1" t="s">
        <v>16</v>
      </c>
      <c r="B14" s="1">
        <v>4.3</v>
      </c>
      <c r="C14" s="1" t="s">
        <v>17</v>
      </c>
    </row>
    <row r="15">
      <c r="B15" s="1">
        <v>51.0</v>
      </c>
      <c r="C15" s="1" t="s">
        <v>18</v>
      </c>
    </row>
    <row r="17">
      <c r="A17" s="1" t="s">
        <v>19</v>
      </c>
      <c r="B17" s="1">
        <v>1000.0</v>
      </c>
      <c r="C17" s="1" t="s">
        <v>20</v>
      </c>
    </row>
    <row r="18">
      <c r="B18" s="1">
        <v>2160.0</v>
      </c>
      <c r="C18" s="1" t="s">
        <v>21</v>
      </c>
    </row>
    <row r="19">
      <c r="B19" s="1">
        <f>+(B18/24)*8000</f>
        <v>720000</v>
      </c>
      <c r="C19" s="1" t="s">
        <v>22</v>
      </c>
    </row>
    <row r="21" ht="15.75" customHeight="1">
      <c r="A21" s="1" t="s">
        <v>23</v>
      </c>
      <c r="B21" s="1">
        <f>+B15*B18</f>
        <v>110160</v>
      </c>
      <c r="C21" s="1" t="s">
        <v>24</v>
      </c>
    </row>
    <row r="22" ht="15.75" customHeight="1">
      <c r="A22" s="1" t="s">
        <v>25</v>
      </c>
      <c r="B22" s="1">
        <f>+B19*B15</f>
        <v>36720000</v>
      </c>
      <c r="C22" s="1" t="s">
        <v>5</v>
      </c>
    </row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>
      <c r="A29" s="7" t="s">
        <v>26</v>
      </c>
      <c r="B29" s="7" t="s">
        <v>27</v>
      </c>
      <c r="C29" s="7" t="s">
        <v>28</v>
      </c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</row>
    <row r="30" ht="15.75" customHeight="1">
      <c r="A30" s="9" t="s">
        <v>29</v>
      </c>
      <c r="B30" s="10">
        <f>+B19*2/1000</f>
        <v>1440</v>
      </c>
      <c r="C30" s="10" t="s">
        <v>30</v>
      </c>
    </row>
    <row r="31" ht="15.75" customHeight="1">
      <c r="A31" s="9" t="s">
        <v>31</v>
      </c>
      <c r="B31" s="11">
        <f>+B8*2</f>
        <v>14400000</v>
      </c>
      <c r="C31" s="10" t="s">
        <v>32</v>
      </c>
    </row>
    <row r="32" ht="15.75" customHeight="1">
      <c r="A32" s="9" t="s">
        <v>33</v>
      </c>
      <c r="B32" s="11">
        <f>+(B22+B9)*2</f>
        <v>73491840</v>
      </c>
      <c r="C32" s="10" t="s">
        <v>5</v>
      </c>
    </row>
    <row r="33" ht="15.75" customHeight="1">
      <c r="A33" s="9" t="s">
        <v>34</v>
      </c>
      <c r="B33" s="10">
        <v>11.0</v>
      </c>
      <c r="C33" s="10" t="s">
        <v>35</v>
      </c>
    </row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28.0"/>
    <col customWidth="1" min="2" max="4" width="10.71"/>
    <col customWidth="1" min="5" max="5" width="15.57"/>
    <col customWidth="1" min="6" max="6" width="10.71"/>
    <col customWidth="1" min="7" max="7" width="15.57"/>
    <col customWidth="1" min="8" max="26" width="10.71"/>
  </cols>
  <sheetData>
    <row r="2">
      <c r="A2" s="1" t="s">
        <v>0</v>
      </c>
      <c r="B2" s="1">
        <v>1916.7</v>
      </c>
      <c r="C2" s="1" t="s">
        <v>1</v>
      </c>
    </row>
    <row r="3">
      <c r="A3" s="1" t="s">
        <v>2</v>
      </c>
      <c r="B3" s="1">
        <v>54.6</v>
      </c>
      <c r="C3" s="1" t="s">
        <v>3</v>
      </c>
    </row>
    <row r="4">
      <c r="A4" s="1" t="s">
        <v>4</v>
      </c>
      <c r="B4" s="1">
        <f>+B2*(B3*1000)</f>
        <v>104651820</v>
      </c>
      <c r="C4" s="1" t="s">
        <v>5</v>
      </c>
    </row>
    <row r="5">
      <c r="K5" s="1">
        <f>400000*1000</f>
        <v>400000000</v>
      </c>
    </row>
    <row r="6">
      <c r="A6" s="1" t="s">
        <v>6</v>
      </c>
      <c r="B6" s="1">
        <v>3.6</v>
      </c>
      <c r="C6" s="1" t="s">
        <v>7</v>
      </c>
      <c r="K6" s="1">
        <f>+K5/8000</f>
        <v>50000</v>
      </c>
    </row>
    <row r="7">
      <c r="A7" s="1" t="s">
        <v>8</v>
      </c>
      <c r="B7" s="1">
        <f>+B18*10</f>
        <v>21600</v>
      </c>
      <c r="C7" s="1" t="s">
        <v>9</v>
      </c>
    </row>
    <row r="8">
      <c r="A8" s="1" t="s">
        <v>10</v>
      </c>
      <c r="B8" s="1">
        <f>+(B7/24)*8000</f>
        <v>7200000</v>
      </c>
      <c r="C8" s="1" t="s">
        <v>11</v>
      </c>
      <c r="E8" s="3">
        <f>+(B31/1000)*0.5</f>
        <v>7200</v>
      </c>
    </row>
    <row r="9">
      <c r="A9" s="1" t="s">
        <v>12</v>
      </c>
      <c r="B9" s="1">
        <f>+B6*(B8/1000)</f>
        <v>25920</v>
      </c>
      <c r="E9" s="4">
        <f>+B31/1000</f>
        <v>14400</v>
      </c>
      <c r="F9" s="1" t="s">
        <v>13</v>
      </c>
      <c r="G9" s="5">
        <f>+E9*350</f>
        <v>5040000</v>
      </c>
    </row>
    <row r="11">
      <c r="A11" s="6" t="s">
        <v>14</v>
      </c>
    </row>
    <row r="12">
      <c r="A12" s="1" t="s">
        <v>15</v>
      </c>
      <c r="E12" s="3">
        <f>+B30*1000*5</f>
        <v>7200000</v>
      </c>
    </row>
    <row r="13">
      <c r="E13" s="3">
        <f>+B33*1000*2*2500</f>
        <v>55000000</v>
      </c>
    </row>
    <row r="14">
      <c r="A14" s="1" t="s">
        <v>16</v>
      </c>
      <c r="B14" s="1">
        <v>4.3</v>
      </c>
      <c r="C14" s="1" t="s">
        <v>17</v>
      </c>
    </row>
    <row r="15">
      <c r="B15" s="1">
        <v>51.0</v>
      </c>
      <c r="C15" s="1" t="s">
        <v>18</v>
      </c>
    </row>
    <row r="17">
      <c r="A17" s="1" t="s">
        <v>19</v>
      </c>
      <c r="B17" s="1">
        <v>1000.0</v>
      </c>
      <c r="C17" s="1" t="s">
        <v>20</v>
      </c>
    </row>
    <row r="18">
      <c r="B18" s="1">
        <v>2160.0</v>
      </c>
      <c r="C18" s="1" t="s">
        <v>21</v>
      </c>
    </row>
    <row r="19">
      <c r="B19" s="1">
        <f>+(B18/24)*8000</f>
        <v>720000</v>
      </c>
      <c r="C19" s="1" t="s">
        <v>22</v>
      </c>
    </row>
    <row r="21" ht="15.75" customHeight="1">
      <c r="A21" s="1" t="s">
        <v>23</v>
      </c>
      <c r="B21" s="1">
        <f>+B15*B18</f>
        <v>110160</v>
      </c>
      <c r="C21" s="1" t="s">
        <v>24</v>
      </c>
    </row>
    <row r="22" ht="15.75" customHeight="1">
      <c r="A22" s="1" t="s">
        <v>25</v>
      </c>
      <c r="B22" s="1">
        <f>+B19*B15</f>
        <v>36720000</v>
      </c>
      <c r="C22" s="1" t="s">
        <v>5</v>
      </c>
    </row>
    <row r="23" ht="15.75" customHeight="1"/>
    <row r="24" ht="15.75" customHeight="1">
      <c r="B24" s="1">
        <f>+B22/B4</f>
        <v>0.3508777965</v>
      </c>
    </row>
    <row r="25" ht="15.75" customHeight="1">
      <c r="B25" s="1">
        <f>+B24*2</f>
        <v>0.701755593</v>
      </c>
    </row>
    <row r="26" ht="15.75" customHeight="1"/>
    <row r="27" ht="15.75" customHeight="1"/>
    <row r="28" ht="15.75" customHeight="1"/>
    <row r="29" ht="15.75" customHeight="1">
      <c r="A29" s="7" t="s">
        <v>26</v>
      </c>
      <c r="B29" s="7" t="s">
        <v>27</v>
      </c>
      <c r="C29" s="7" t="s">
        <v>28</v>
      </c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</row>
    <row r="30" ht="15.75" customHeight="1">
      <c r="A30" s="9" t="s">
        <v>29</v>
      </c>
      <c r="B30" s="10">
        <f>+B19*2/1000</f>
        <v>1440</v>
      </c>
      <c r="C30" s="10" t="s">
        <v>30</v>
      </c>
    </row>
    <row r="31" ht="15.75" customHeight="1">
      <c r="A31" s="9" t="s">
        <v>31</v>
      </c>
      <c r="B31" s="11">
        <f>+B8*2</f>
        <v>14400000</v>
      </c>
      <c r="C31" s="10" t="s">
        <v>32</v>
      </c>
    </row>
    <row r="32" ht="15.75" customHeight="1">
      <c r="A32" s="9" t="s">
        <v>33</v>
      </c>
      <c r="B32" s="11">
        <f>+(B22+B9)*2</f>
        <v>73491840</v>
      </c>
      <c r="C32" s="10" t="s">
        <v>5</v>
      </c>
    </row>
    <row r="33" ht="15.75" customHeight="1">
      <c r="A33" s="9" t="s">
        <v>34</v>
      </c>
      <c r="B33" s="10">
        <v>11.0</v>
      </c>
      <c r="C33" s="10" t="s">
        <v>35</v>
      </c>
    </row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orientation="landscape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9EDEC3EEDB36734098E55D077E5C3584" ma:contentTypeVersion="12" ma:contentTypeDescription="Crear nuevo documento." ma:contentTypeScope="" ma:versionID="6e75157145cec557c773da329691c24c">
  <xsd:schema xmlns:xsd="http://www.w3.org/2001/XMLSchema" xmlns:xs="http://www.w3.org/2001/XMLSchema" xmlns:p="http://schemas.microsoft.com/office/2006/metadata/properties" xmlns:ns2="0b4b1c4d-6bb0-4ef4-b5bc-519edc72ffe9" xmlns:ns3="c841b233-7233-448a-ba0a-1f28b3423e96" targetNamespace="http://schemas.microsoft.com/office/2006/metadata/properties" ma:root="true" ma:fieldsID="24bc60d0dfdfa5b4d280ec53884c48de" ns2:_="" ns3:_="">
    <xsd:import namespace="0b4b1c4d-6bb0-4ef4-b5bc-519edc72ffe9"/>
    <xsd:import namespace="c841b233-7233-448a-ba0a-1f28b3423e9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b4b1c4d-6bb0-4ef4-b5bc-519edc72ffe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Etiquetas de imagen" ma:readOnly="false" ma:fieldId="{5cf76f15-5ced-4ddc-b409-7134ff3c332f}" ma:taxonomyMulti="true" ma:sspId="132446be-fb6d-4adf-bbdb-82041c28dc1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841b233-7233-448a-ba0a-1f28b3423e96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7a92fdde-a9eb-40d5-95b3-97fe10386f85}" ma:internalName="TaxCatchAll" ma:showField="CatchAllData" ma:web="c841b233-7233-448a-ba0a-1f28b3423e9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c841b233-7233-448a-ba0a-1f28b3423e96" xsi:nil="true"/>
    <lcf76f155ced4ddcb4097134ff3c332f xmlns="0b4b1c4d-6bb0-4ef4-b5bc-519edc72ffe9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F1F9C722-D5BE-47E3-BB5A-C288F4C4A9E5}"/>
</file>

<file path=customXml/itemProps2.xml><?xml version="1.0" encoding="utf-8"?>
<ds:datastoreItem xmlns:ds="http://schemas.openxmlformats.org/officeDocument/2006/customXml" ds:itemID="{176A4B7A-50EA-45A0-AD7A-561095E53C8F}"/>
</file>

<file path=customXml/itemProps3.xml><?xml version="1.0" encoding="utf-8"?>
<ds:datastoreItem xmlns:ds="http://schemas.openxmlformats.org/officeDocument/2006/customXml" ds:itemID="{DD2C3D09-51F1-4964-A9C0-0A1F26CE5A9F}"/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5827</dc:creator>
  <dcterms:created xsi:type="dcterms:W3CDTF">2024-10-11T12:07:19Z</dcterms:creat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0x0101009EDEC3EEDB36734098E55D077E5C3584</vt:lpwstr>
  </property>
  <property fmtid="{D5CDD505-2E9C-101B-9397-08002B2CF9AE}" pid="3" name="Order">
    <vt:r8>5791600</vt:r8>
  </property>
  <property fmtid="{D5CDD505-2E9C-101B-9397-08002B2CF9AE}" pid="4" name="_ExtendedDescription">
    <vt:lpwstr/>
  </property>
  <property fmtid="{D5CDD505-2E9C-101B-9397-08002B2CF9AE}" pid="5" name="TriggerFlowInfo">
    <vt:lpwstr/>
  </property>
  <property fmtid="{D5CDD505-2E9C-101B-9397-08002B2CF9AE}" pid="6" name="_SourceUrl">
    <vt:lpwstr/>
  </property>
  <property fmtid="{D5CDD505-2E9C-101B-9397-08002B2CF9AE}" pid="7" name="_SharedFileIndex">
    <vt:lpwstr/>
  </property>
  <property fmtid="{D5CDD505-2E9C-101B-9397-08002B2CF9AE}" pid="8" name="ComplianceAssetId">
    <vt:lpwstr/>
  </property>
</Properties>
</file>